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9440" windowHeight="11760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J27" i="1" l="1"/>
  <c r="J64" i="1"/>
  <c r="J62" i="1"/>
  <c r="J50" i="1"/>
  <c r="J47" i="1"/>
  <c r="J45" i="1"/>
  <c r="E49" i="1"/>
  <c r="J37" i="1"/>
  <c r="J34" i="1"/>
  <c r="J29" i="1"/>
  <c r="J25" i="1"/>
  <c r="E25" i="1"/>
  <c r="J22" i="1"/>
  <c r="J19" i="1"/>
  <c r="J16" i="1"/>
  <c r="E16" i="1" s="1"/>
  <c r="F74" i="1"/>
  <c r="G74" i="1"/>
  <c r="H74" i="1"/>
  <c r="D74" i="1" l="1"/>
  <c r="J10" i="1" l="1"/>
  <c r="J39" i="1"/>
  <c r="J54" i="1"/>
  <c r="J66" i="1"/>
  <c r="J74" i="1" l="1"/>
  <c r="E67" i="1"/>
  <c r="E68" i="1"/>
  <c r="E69" i="1"/>
  <c r="E28" i="1" l="1"/>
  <c r="E27" i="1" s="1"/>
  <c r="E14" i="1"/>
  <c r="E15" i="1"/>
  <c r="E10" i="1" l="1"/>
  <c r="E19" i="1"/>
  <c r="E20" i="1"/>
  <c r="E54" i="1" l="1"/>
  <c r="E50" i="1"/>
  <c r="E29" i="1"/>
  <c r="E21" i="1"/>
  <c r="E22" i="1"/>
  <c r="E24" i="1"/>
  <c r="E30" i="1"/>
  <c r="E31" i="1"/>
  <c r="E32" i="1"/>
  <c r="E33" i="1"/>
  <c r="E35" i="1"/>
  <c r="E36" i="1"/>
  <c r="E37" i="1"/>
  <c r="E39" i="1"/>
  <c r="E40" i="1"/>
  <c r="E41" i="1"/>
  <c r="E42" i="1"/>
  <c r="E43" i="1"/>
  <c r="E44" i="1"/>
  <c r="E48" i="1"/>
  <c r="E47" i="1" s="1"/>
  <c r="E51" i="1"/>
  <c r="E52" i="1"/>
  <c r="E55" i="1"/>
  <c r="E56" i="1"/>
  <c r="E57" i="1"/>
  <c r="E58" i="1"/>
  <c r="E59" i="1"/>
  <c r="E61" i="1"/>
  <c r="E62" i="1"/>
  <c r="E64" i="1"/>
  <c r="E65" i="1"/>
  <c r="E66" i="1"/>
  <c r="E34" i="1" l="1"/>
  <c r="E23" i="1"/>
  <c r="E74" i="1" l="1"/>
  <c r="E46" i="1"/>
  <c r="E45" i="1"/>
</calcChain>
</file>

<file path=xl/sharedStrings.xml><?xml version="1.0" encoding="utf-8"?>
<sst xmlns="http://schemas.openxmlformats.org/spreadsheetml/2006/main" count="282" uniqueCount="123">
  <si>
    <t>Procijenjena vrijednost nabave bez PDV-a</t>
  </si>
  <si>
    <t>Predmet nabave</t>
  </si>
  <si>
    <t>Vrsta postupka</t>
  </si>
  <si>
    <t>UREDSKI MATERIJAL I OSTALI MATERIJALNI RASHODI</t>
  </si>
  <si>
    <t xml:space="preserve">Uredski materijal  </t>
  </si>
  <si>
    <t>Literatura</t>
  </si>
  <si>
    <t>Materijal i sredstva za čišćenje i održavanje</t>
  </si>
  <si>
    <t>Materijal za higijenske potrebe</t>
  </si>
  <si>
    <t>Ostali materijal za potrebe redovnog poslovanja</t>
  </si>
  <si>
    <t>MATERIJAL I SIROVINE</t>
  </si>
  <si>
    <t>ENERGIJA</t>
  </si>
  <si>
    <t>Električna energija</t>
  </si>
  <si>
    <t>Plin</t>
  </si>
  <si>
    <t>MATERIJAL I DIJELOVI ZA TEKUĆE I INVESTICIJSKO ODRŽAVANJE</t>
  </si>
  <si>
    <t>Materijal i dijelovi za tekuće i investicijsko održavanje građevinskih objekata</t>
  </si>
  <si>
    <t>Materijal i dijelovi za tekuće i investicijsko održavanje postrojenja i opreme</t>
  </si>
  <si>
    <t>SITNI INVENTAR</t>
  </si>
  <si>
    <t>RASHODI ZA USLUGE TELEFONA, POŠTE I PRIJEVOZA</t>
  </si>
  <si>
    <t>Usluge telefona i telefaksa</t>
  </si>
  <si>
    <t>Usluge interneta</t>
  </si>
  <si>
    <t>Poštarina</t>
  </si>
  <si>
    <t>Ostale usluge za komun. i prijevoz</t>
  </si>
  <si>
    <t>USLUGE TEKUĆEG I INVEST. ODRŽAVANJA</t>
  </si>
  <si>
    <t>Usluge tekućeg i invest. održavanja postrojenja i opreme</t>
  </si>
  <si>
    <t>USLUGE PROMIDŽBE I INFORMIRANJA</t>
  </si>
  <si>
    <t>KOMUNALNE USLUGE</t>
  </si>
  <si>
    <t>Opskrba vodom</t>
  </si>
  <si>
    <t>Iznošenje i odvoz smeća</t>
  </si>
  <si>
    <t>Deratizacija i dezinsekcija</t>
  </si>
  <si>
    <t>Dimnjačarske usluge</t>
  </si>
  <si>
    <t>Ostale komunalne usluge</t>
  </si>
  <si>
    <t>ZDRAVSTVENE USLUGE</t>
  </si>
  <si>
    <t>Obvezni i preventivni zdravstveni pregledi zaposlenika</t>
  </si>
  <si>
    <t>INTELEKTUALNE I OSOBNE USLUGE</t>
  </si>
  <si>
    <t>RAČUNALNE USLUGE</t>
  </si>
  <si>
    <t>Održavanje knjigovodstvenog programa</t>
  </si>
  <si>
    <t xml:space="preserve">OSTALE USLUGE </t>
  </si>
  <si>
    <t>Usluge poslova zaštite na radu</t>
  </si>
  <si>
    <t>Usluge servisa vatrogasnih aparata</t>
  </si>
  <si>
    <t>Usluge ispitivanja zaštite na radu i zaštite od požara</t>
  </si>
  <si>
    <t>Usluga ispitivanja plinonepropusnosti plinskih instalacija</t>
  </si>
  <si>
    <t>Usluga procjene opasnosti radnih mjesta</t>
  </si>
  <si>
    <t>Usluga izrade ključeva</t>
  </si>
  <si>
    <t>REPREZENTACIJA</t>
  </si>
  <si>
    <t>OSTALI NESPOMENUTI RASHODI POSLOVANJA</t>
  </si>
  <si>
    <t>UREDSKA OPREMA I NAMJEŠTAJ</t>
  </si>
  <si>
    <t>UKUPNO NABAVA</t>
  </si>
  <si>
    <t>Okvirni sporazum</t>
  </si>
  <si>
    <t>Sitni inventar</t>
  </si>
  <si>
    <t>Elektronski mediji</t>
  </si>
  <si>
    <t>Reprezentacija</t>
  </si>
  <si>
    <t>SLUŽBENA, RADNA I ZAŠTITNA ODJEĆA I OBUĆA</t>
  </si>
  <si>
    <t>Službena, radna  odjeća</t>
  </si>
  <si>
    <t>SPORTSKA I GLAZBENA OPREMA</t>
  </si>
  <si>
    <t>Računala i računalna oprema</t>
  </si>
  <si>
    <t>Uredski namještaj</t>
  </si>
  <si>
    <t>Ostala uredska oprema</t>
  </si>
  <si>
    <t>Jednostavna nabava</t>
  </si>
  <si>
    <t>R.br.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</si>
  <si>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</si>
  <si>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</si>
  <si>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</si>
  <si>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</si>
  <si>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</si>
  <si>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</si>
  <si>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</si>
  <si>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</si>
  <si>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</si>
  <si>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</si>
  <si>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</si>
  <si>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</si>
  <si>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</si>
  <si>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</si>
  <si>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</si>
  <si>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</si>
  <si>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</si>
  <si>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</si>
  <si>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</si>
  <si>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</si>
  <si>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</si>
  <si>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</si>
  <si>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</si>
  <si>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</si>
  <si>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</si>
  <si>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</si>
  <si>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</si>
  <si>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</si>
  <si>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</si>
  <si>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</si>
  <si>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</si>
  <si>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</si>
  <si>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</si>
  <si>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</si>
  <si>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</si>
  <si>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</si>
  <si>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</si>
  <si>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</si>
  <si>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</si>
  <si>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</si>
  <si>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PLAN NABAVE  ZA 2018. GODINU</t>
  </si>
  <si>
    <t>Usluge tekućeg i invest. održavanja građevinskih objekata</t>
  </si>
  <si>
    <t>Financ.plan za 2018</t>
  </si>
  <si>
    <t>Račun iz računskog plan</t>
  </si>
  <si>
    <t>Predsjednica</t>
  </si>
  <si>
    <t>Školskog odbora:</t>
  </si>
  <si>
    <t>Planirano trajanje ugovora ili okvirnog sporazuma</t>
  </si>
  <si>
    <t>−</t>
  </si>
  <si>
    <t>Sklapa li se 
ugovor ili okvirni 
sporazum</t>
  </si>
  <si>
    <t>Okvorni sporazum</t>
  </si>
  <si>
    <t>2 godine</t>
  </si>
  <si>
    <t>Evidenc. broj nabave</t>
  </si>
  <si>
    <t>Ugovor o djelu</t>
  </si>
  <si>
    <t>-</t>
  </si>
  <si>
    <t xml:space="preserve">Namirnice </t>
  </si>
  <si>
    <t>Ostali materijal i sirovine</t>
  </si>
  <si>
    <t>Obrazovanje odraslih</t>
  </si>
  <si>
    <t>Vijenci, cvijeće, svijeće,protokol</t>
  </si>
  <si>
    <t>DRVODJELJSKA ŠKOLA ZAGREB</t>
  </si>
  <si>
    <t>SAVSKA CESTA 86</t>
  </si>
  <si>
    <t>OIB:93567138561</t>
  </si>
  <si>
    <t>Ravnateljica</t>
  </si>
  <si>
    <t>Jadranka Pejčić,prof.</t>
  </si>
  <si>
    <t>Vesna Gazawi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</si>
</sst>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</font>
    <font>
      <sz val="11"/>
      <color theme="2"/>
      <name val="Calibri"/>
      <family val="2"/>
      <charset val="238"/>
      <scheme val="minor"/>
    </font>
    <font>
      <sz val="11"/>
      <color theme="6" tint="-0.249977111117893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4" fillId="3" borderId="7" applyNumberFormat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97">
    <xf numFmtId="0" fontId="0" fillId="0" borderId="0" xfId="0"/>
    <xf numFmtId="0" fontId="0" fillId="0" borderId="1" xfId="0" applyBorder="1"/>
    <xf numFmtId="43" fontId="0" fillId="0" borderId="0" xfId="1" applyFont="1"/>
    <xf numFmtId="43" fontId="0" fillId="0" borderId="0" xfId="1" applyFont="1" applyAlignment="1"/>
    <xf numFmtId="0" fontId="2" fillId="0" borderId="1" xfId="0" applyFont="1" applyBorder="1"/>
    <xf numFmtId="43" fontId="2" fillId="0" borderId="1" xfId="1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2" fillId="0" borderId="0" xfId="0" applyFont="1"/>
    <xf numFmtId="0" fontId="2" fillId="0" borderId="6" xfId="0" applyFont="1" applyBorder="1" applyAlignment="1">
      <alignment wrapText="1"/>
    </xf>
    <xf numFmtId="0" fontId="3" fillId="0" borderId="0" xfId="0" applyFont="1"/>
    <xf numFmtId="0" fontId="0" fillId="0" borderId="3" xfId="0" applyBorder="1"/>
    <xf numFmtId="43" fontId="2" fillId="0" borderId="1" xfId="1" applyNumberFormat="1" applyFont="1" applyBorder="1"/>
    <xf numFmtId="0" fontId="4" fillId="4" borderId="7" xfId="3" applyFill="1" applyAlignment="1">
      <alignment wrapText="1"/>
    </xf>
    <xf numFmtId="0" fontId="1" fillId="4" borderId="1" xfId="2" applyFill="1" applyBorder="1"/>
    <xf numFmtId="43" fontId="1" fillId="4" borderId="1" xfId="1" applyNumberFormat="1" applyFill="1" applyBorder="1"/>
    <xf numFmtId="43" fontId="1" fillId="4" borderId="1" xfId="1" applyFill="1" applyBorder="1" applyAlignment="1"/>
    <xf numFmtId="0" fontId="0" fillId="4" borderId="1" xfId="2" applyFont="1" applyFill="1" applyBorder="1" applyAlignment="1">
      <alignment wrapText="1"/>
    </xf>
    <xf numFmtId="43" fontId="1" fillId="4" borderId="1" xfId="2" applyNumberFormat="1" applyFill="1" applyBorder="1"/>
    <xf numFmtId="0" fontId="5" fillId="6" borderId="1" xfId="5" applyFont="1" applyBorder="1" applyAlignment="1">
      <alignment wrapText="1"/>
    </xf>
    <xf numFmtId="0" fontId="5" fillId="6" borderId="1" xfId="5" applyFont="1" applyBorder="1"/>
    <xf numFmtId="43" fontId="5" fillId="6" borderId="1" xfId="5" applyNumberFormat="1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4" fillId="4" borderId="7" xfId="3" applyFill="1" applyAlignment="1">
      <alignment horizontal="center" wrapText="1"/>
    </xf>
    <xf numFmtId="0" fontId="0" fillId="4" borderId="1" xfId="2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43" fontId="0" fillId="0" borderId="1" xfId="1" applyFont="1" applyBorder="1"/>
    <xf numFmtId="43" fontId="0" fillId="0" borderId="3" xfId="1" applyFont="1" applyBorder="1"/>
    <xf numFmtId="43" fontId="0" fillId="0" borderId="8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5" borderId="1" xfId="4" applyBorder="1" applyAlignment="1">
      <alignment horizontal="center" vertical="center"/>
    </xf>
    <xf numFmtId="0" fontId="0" fillId="5" borderId="1" xfId="4" applyFont="1" applyBorder="1" applyAlignment="1">
      <alignment horizontal="center" vertical="center" wrapText="1"/>
    </xf>
    <xf numFmtId="43" fontId="1" fillId="5" borderId="1" xfId="4" applyNumberFormat="1" applyBorder="1" applyAlignment="1">
      <alignment horizontal="center" vertical="center" wrapText="1"/>
    </xf>
    <xf numFmtId="0" fontId="1" fillId="5" borderId="1" xfId="4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43" fontId="5" fillId="6" borderId="1" xfId="5" applyNumberFormat="1" applyFont="1" applyBorder="1" applyAlignment="1">
      <alignment horizontal="center"/>
    </xf>
    <xf numFmtId="43" fontId="5" fillId="6" borderId="1" xfId="5" applyNumberFormat="1" applyFont="1" applyBorder="1" applyAlignment="1">
      <alignment horizontal="right"/>
    </xf>
    <xf numFmtId="43" fontId="1" fillId="7" borderId="1" xfId="4" applyNumberFormat="1" applyFill="1" applyBorder="1" applyAlignment="1"/>
    <xf numFmtId="43" fontId="1" fillId="7" borderId="1" xfId="4" applyNumberFormat="1" applyFill="1" applyBorder="1"/>
    <xf numFmtId="43" fontId="2" fillId="7" borderId="1" xfId="1" applyFont="1" applyFill="1" applyBorder="1" applyAlignment="1"/>
    <xf numFmtId="0" fontId="1" fillId="4" borderId="1" xfId="4" applyFill="1" applyBorder="1"/>
    <xf numFmtId="43" fontId="1" fillId="4" borderId="1" xfId="4" applyNumberFormat="1" applyFill="1" applyBorder="1"/>
    <xf numFmtId="43" fontId="1" fillId="4" borderId="1" xfId="4" applyNumberFormat="1" applyFill="1" applyBorder="1" applyAlignment="1"/>
    <xf numFmtId="43" fontId="2" fillId="8" borderId="1" xfId="1" applyFont="1" applyFill="1" applyBorder="1" applyAlignment="1"/>
    <xf numFmtId="43" fontId="2" fillId="8" borderId="1" xfId="1" applyNumberFormat="1" applyFont="1" applyFill="1" applyBorder="1"/>
    <xf numFmtId="43" fontId="10" fillId="0" borderId="1" xfId="1" applyNumberFormat="1" applyFont="1" applyBorder="1"/>
    <xf numFmtId="43" fontId="10" fillId="0" borderId="1" xfId="1" applyFont="1" applyBorder="1" applyAlignment="1"/>
    <xf numFmtId="43" fontId="0" fillId="8" borderId="1" xfId="0" applyNumberFormat="1" applyFill="1" applyBorder="1" applyAlignment="1">
      <alignment horizontal="center"/>
    </xf>
    <xf numFmtId="43" fontId="10" fillId="0" borderId="1" xfId="0" applyNumberFormat="1" applyFont="1" applyBorder="1" applyAlignment="1">
      <alignment horizontal="center"/>
    </xf>
    <xf numFmtId="43" fontId="10" fillId="0" borderId="2" xfId="1" applyNumberFormat="1" applyFont="1" applyBorder="1"/>
    <xf numFmtId="43" fontId="10" fillId="0" borderId="2" xfId="1" applyFont="1" applyBorder="1" applyAlignment="1"/>
    <xf numFmtId="0" fontId="1" fillId="7" borderId="1" xfId="4" applyFill="1" applyBorder="1"/>
    <xf numFmtId="0" fontId="8" fillId="7" borderId="1" xfId="0" applyFont="1" applyFill="1" applyBorder="1" applyAlignment="1">
      <alignment horizontal="center"/>
    </xf>
    <xf numFmtId="0" fontId="1" fillId="7" borderId="2" xfId="4" applyFill="1" applyBorder="1" applyAlignment="1">
      <alignment wrapText="1"/>
    </xf>
    <xf numFmtId="43" fontId="1" fillId="7" borderId="2" xfId="4" applyNumberFormat="1" applyFill="1" applyBorder="1"/>
    <xf numFmtId="0" fontId="1" fillId="7" borderId="2" xfId="4" applyFill="1" applyBorder="1"/>
    <xf numFmtId="43" fontId="1" fillId="7" borderId="2" xfId="4" applyNumberFormat="1" applyFill="1" applyBorder="1" applyAlignment="1"/>
    <xf numFmtId="0" fontId="1" fillId="7" borderId="1" xfId="4" applyFill="1" applyBorder="1" applyAlignment="1">
      <alignment wrapText="1"/>
    </xf>
    <xf numFmtId="0" fontId="1" fillId="7" borderId="1" xfId="4" applyFill="1" applyBorder="1" applyAlignment="1">
      <alignment horizontal="center" wrapText="1"/>
    </xf>
    <xf numFmtId="0" fontId="2" fillId="7" borderId="1" xfId="0" applyFont="1" applyFill="1" applyBorder="1"/>
    <xf numFmtId="0" fontId="1" fillId="7" borderId="0" xfId="4" applyFill="1"/>
    <xf numFmtId="0" fontId="2" fillId="7" borderId="1" xfId="0" applyFont="1" applyFill="1" applyBorder="1" applyAlignment="1">
      <alignment horizontal="center" wrapText="1"/>
    </xf>
    <xf numFmtId="0" fontId="8" fillId="7" borderId="1" xfId="0" applyNumberFormat="1" applyFont="1" applyFill="1" applyBorder="1" applyAlignment="1">
      <alignment horizontal="center"/>
    </xf>
    <xf numFmtId="0" fontId="1" fillId="7" borderId="1" xfId="4" applyFill="1" applyBorder="1" applyAlignment="1">
      <alignment horizontal="center"/>
    </xf>
    <xf numFmtId="0" fontId="1" fillId="7" borderId="2" xfId="4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8" fillId="4" borderId="1" xfId="0" applyFont="1" applyFill="1" applyBorder="1" applyAlignment="1">
      <alignment horizontal="center"/>
    </xf>
    <xf numFmtId="43" fontId="2" fillId="4" borderId="1" xfId="1" applyNumberFormat="1" applyFont="1" applyFill="1" applyBorder="1"/>
    <xf numFmtId="43" fontId="2" fillId="4" borderId="1" xfId="1" applyFont="1" applyFill="1" applyBorder="1"/>
    <xf numFmtId="43" fontId="9" fillId="4" borderId="1" xfId="1" applyNumberFormat="1" applyFont="1" applyFill="1" applyBorder="1"/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43" fontId="10" fillId="4" borderId="1" xfId="4" applyNumberFormat="1" applyFont="1" applyFill="1" applyBorder="1"/>
    <xf numFmtId="43" fontId="10" fillId="4" borderId="1" xfId="1" applyNumberFormat="1" applyFont="1" applyFill="1" applyBorder="1"/>
    <xf numFmtId="43" fontId="2" fillId="4" borderId="1" xfId="1" applyFont="1" applyFill="1" applyBorder="1" applyAlignment="1"/>
    <xf numFmtId="43" fontId="0" fillId="4" borderId="1" xfId="0" applyNumberFormat="1" applyFill="1" applyBorder="1" applyAlignment="1">
      <alignment horizontal="center"/>
    </xf>
    <xf numFmtId="43" fontId="2" fillId="4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43" fontId="0" fillId="4" borderId="0" xfId="0" applyNumberFormat="1" applyFill="1"/>
    <xf numFmtId="43" fontId="0" fillId="4" borderId="1" xfId="0" applyNumberFormat="1" applyFill="1" applyBorder="1"/>
    <xf numFmtId="43" fontId="0" fillId="4" borderId="1" xfId="1" applyFont="1" applyFill="1" applyBorder="1" applyAlignment="1">
      <alignment horizontal="center"/>
    </xf>
    <xf numFmtId="0" fontId="2" fillId="4" borderId="0" xfId="0" applyFont="1" applyFill="1" applyBorder="1"/>
    <xf numFmtId="0" fontId="0" fillId="4" borderId="0" xfId="0" applyFill="1"/>
    <xf numFmtId="43" fontId="0" fillId="4" borderId="5" xfId="1" applyFont="1" applyFill="1" applyBorder="1" applyAlignment="1">
      <alignment horizontal="center"/>
    </xf>
    <xf numFmtId="0" fontId="1" fillId="4" borderId="1" xfId="4" applyFill="1" applyBorder="1" applyAlignment="1">
      <alignment horizontal="center" wrapText="1"/>
    </xf>
    <xf numFmtId="0" fontId="1" fillId="4" borderId="1" xfId="4" applyFill="1" applyBorder="1" applyAlignment="1">
      <alignment wrapText="1"/>
    </xf>
    <xf numFmtId="0" fontId="6" fillId="5" borderId="3" xfId="4" applyFont="1" applyBorder="1" applyAlignment="1">
      <alignment horizontal="center"/>
    </xf>
    <xf numFmtId="0" fontId="7" fillId="5" borderId="4" xfId="4" applyFont="1" applyBorder="1" applyAlignment="1">
      <alignment horizontal="center"/>
    </xf>
    <xf numFmtId="0" fontId="7" fillId="5" borderId="5" xfId="4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20% - Isticanje1" xfId="2" builtinId="30"/>
    <cellStyle name="20% - Isticanje6" xfId="4" builtinId="50"/>
    <cellStyle name="40% - Isticanje6" xfId="5" builtinId="51"/>
    <cellStyle name="Normalno" xfId="0" builtinId="0"/>
    <cellStyle name="Unos" xfId="3" builtinId="20"/>
    <cellStyle name="Zarez" xfId="1" builtinId="3"/>
  </cellStyles>
  <dxfs count="16">
    <dxf>
      <numFmt numFmtId="35" formatCode="_-* #,##0.00\ _k_n_-;\-* #,##0.00\ _k_n_-;_-* &quot;-&quot;??\ _k_n_-;_-@_-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5" formatCode="_-* #,##0.00\ _k_n_-;\-* #,##0.00\ _k_n_-;_-* &quot;-&quot;??\ _k_n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ica1" displayName="Tablica1" ref="C9:J74" totalsRowShown="0" headerRowDxfId="15" headerRowBorderDxfId="14" headerRowCellStyle="20% - Isticanje6">
  <autoFilter ref="C9:J74"/>
  <tableColumns count="8">
    <tableColumn id="1" name="Predmet nabave" dataDxfId="13" totalsRowDxfId="12"/>
    <tableColumn id="2" name="Evidenc. broj nabave" dataDxfId="11" totalsRowDxfId="10">
      <calculatedColumnFormula>-D11</calculatedColumnFormula>
    </tableColumn>
    <tableColumn id="3" name="Procijenjena vrijednost nabave bez PDV-a" dataDxfId="9" totalsRowDxfId="8" dataCellStyle="Zarez">
      <calculatedColumnFormula>J10-J10*0.2</calculatedColumnFormula>
    </tableColumn>
    <tableColumn id="4" name="Vrsta postupka" dataDxfId="7" totalsRowDxfId="6"/>
    <tableColumn id="7" name="Sklapa li se _x000a_ugovor ili okvirni _x000a_sporazum" totalsRowDxfId="5"/>
    <tableColumn id="5" name="Planirano trajanje ugovora ili okvirnog sporazuma" totalsRowDxfId="4"/>
    <tableColumn id="8" name="Račun iz računskog plan" dataDxfId="3" totalsRowDxfId="2"/>
    <tableColumn id="9" name="Financ.plan za 2018" dataDxfId="1" totalsRowDxfId="0" dataCellStyle="Zarez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4"/>
  <sheetViews>
    <sheetView tabSelected="1" zoomScaleNormal="100" workbookViewId="0">
      <selection activeCell="E81" sqref="E81"/>
    </sheetView>
  </sheetViews>
  <sheetFormatPr defaultRowHeight="15" x14ac:dyDescent="0.25"/>
  <cols>
    <col min="2" max="2" width="12.42578125" customWidth="1"/>
    <col min="3" max="3" width="25.5703125" customWidth="1"/>
    <col min="4" max="4" width="12.7109375" customWidth="1"/>
    <col min="5" max="5" width="18.140625" style="2" customWidth="1"/>
    <col min="6" max="6" width="18.5703125" customWidth="1"/>
    <col min="7" max="7" width="16.42578125" customWidth="1"/>
    <col min="8" max="8" width="15" customWidth="1"/>
    <col min="9" max="9" width="14.28515625" customWidth="1"/>
    <col min="10" max="10" width="15.85546875" style="3" customWidth="1"/>
    <col min="11" max="18" width="11" customWidth="1"/>
  </cols>
  <sheetData>
    <row r="1" spans="2:10" x14ac:dyDescent="0.25">
      <c r="C1" t="s">
        <v>117</v>
      </c>
    </row>
    <row r="2" spans="2:10" x14ac:dyDescent="0.25">
      <c r="C2" t="s">
        <v>118</v>
      </c>
    </row>
    <row r="3" spans="2:10" x14ac:dyDescent="0.25">
      <c r="C3" t="s">
        <v>119</v>
      </c>
    </row>
    <row r="7" spans="2:10" ht="25.5" customHeight="1" x14ac:dyDescent="0.3">
      <c r="B7" s="92" t="s">
        <v>99</v>
      </c>
      <c r="C7" s="93"/>
      <c r="D7" s="93"/>
      <c r="E7" s="93"/>
      <c r="F7" s="93"/>
      <c r="G7" s="93"/>
      <c r="H7" s="93"/>
      <c r="I7" s="93"/>
      <c r="J7" s="94"/>
    </row>
    <row r="9" spans="2:10" ht="72" customHeight="1" x14ac:dyDescent="0.25">
      <c r="B9" s="34" t="s">
        <v>58</v>
      </c>
      <c r="C9" s="34" t="s">
        <v>1</v>
      </c>
      <c r="D9" s="35" t="s">
        <v>110</v>
      </c>
      <c r="E9" s="36" t="s">
        <v>0</v>
      </c>
      <c r="F9" s="34" t="s">
        <v>2</v>
      </c>
      <c r="G9" s="35" t="s">
        <v>107</v>
      </c>
      <c r="H9" s="35" t="s">
        <v>105</v>
      </c>
      <c r="I9" s="37" t="s">
        <v>102</v>
      </c>
      <c r="J9" s="36" t="s">
        <v>101</v>
      </c>
    </row>
    <row r="10" spans="2:10" ht="42" customHeight="1" x14ac:dyDescent="0.25">
      <c r="B10" s="61"/>
      <c r="C10" s="61" t="s">
        <v>3</v>
      </c>
      <c r="D10" s="64"/>
      <c r="E10" s="42">
        <f>SUM(E11:E15)</f>
        <v>39390.400000000001</v>
      </c>
      <c r="F10" s="55"/>
      <c r="G10" s="55"/>
      <c r="H10" s="55"/>
      <c r="I10" s="55">
        <v>3221</v>
      </c>
      <c r="J10" s="41">
        <f>SUM(J11:J15)</f>
        <v>49238</v>
      </c>
    </row>
    <row r="11" spans="2:10" ht="19.5" customHeight="1" x14ac:dyDescent="0.25">
      <c r="B11" s="69" t="s">
        <v>59</v>
      </c>
      <c r="C11" s="70" t="s">
        <v>4</v>
      </c>
      <c r="D11" s="71" t="s">
        <v>106</v>
      </c>
      <c r="E11" s="72">
        <v>9600</v>
      </c>
      <c r="F11" s="70" t="s">
        <v>57</v>
      </c>
      <c r="G11" s="71" t="s">
        <v>106</v>
      </c>
      <c r="H11" s="70"/>
      <c r="I11" s="70">
        <v>32211</v>
      </c>
      <c r="J11" s="73">
        <v>12000</v>
      </c>
    </row>
    <row r="12" spans="2:10" x14ac:dyDescent="0.25">
      <c r="B12" s="69" t="s">
        <v>60</v>
      </c>
      <c r="C12" s="70" t="s">
        <v>5</v>
      </c>
      <c r="D12" s="71" t="s">
        <v>106</v>
      </c>
      <c r="E12" s="74">
        <v>11200</v>
      </c>
      <c r="F12" s="70" t="s">
        <v>57</v>
      </c>
      <c r="G12" s="71" t="s">
        <v>106</v>
      </c>
      <c r="H12" s="70"/>
      <c r="I12" s="70">
        <v>32212</v>
      </c>
      <c r="J12" s="73">
        <v>14000</v>
      </c>
    </row>
    <row r="13" spans="2:10" ht="30" x14ac:dyDescent="0.25">
      <c r="B13" s="75" t="s">
        <v>61</v>
      </c>
      <c r="C13" s="76" t="s">
        <v>6</v>
      </c>
      <c r="D13" s="71" t="s">
        <v>106</v>
      </c>
      <c r="E13" s="72">
        <v>6400</v>
      </c>
      <c r="F13" s="70" t="s">
        <v>57</v>
      </c>
      <c r="G13" s="71" t="s">
        <v>106</v>
      </c>
      <c r="H13" s="70"/>
      <c r="I13" s="70">
        <v>32214</v>
      </c>
      <c r="J13" s="73">
        <v>8000</v>
      </c>
    </row>
    <row r="14" spans="2:10" ht="30" x14ac:dyDescent="0.25">
      <c r="B14" s="75" t="s">
        <v>62</v>
      </c>
      <c r="C14" s="76" t="s">
        <v>7</v>
      </c>
      <c r="D14" s="71" t="s">
        <v>106</v>
      </c>
      <c r="E14" s="72">
        <f t="shared" ref="E14:E24" si="0">J14-J14*0.2</f>
        <v>3200</v>
      </c>
      <c r="F14" s="70" t="s">
        <v>57</v>
      </c>
      <c r="G14" s="71" t="s">
        <v>106</v>
      </c>
      <c r="H14" s="70"/>
      <c r="I14" s="70">
        <v>32216</v>
      </c>
      <c r="J14" s="73">
        <v>4000</v>
      </c>
    </row>
    <row r="15" spans="2:10" ht="30" x14ac:dyDescent="0.25">
      <c r="B15" s="75" t="s">
        <v>63</v>
      </c>
      <c r="C15" s="76" t="s">
        <v>8</v>
      </c>
      <c r="D15" s="71" t="s">
        <v>106</v>
      </c>
      <c r="E15" s="72">
        <f t="shared" si="0"/>
        <v>8990.4</v>
      </c>
      <c r="F15" s="70" t="s">
        <v>57</v>
      </c>
      <c r="G15" s="71" t="s">
        <v>106</v>
      </c>
      <c r="H15" s="70"/>
      <c r="I15" s="70">
        <v>32219</v>
      </c>
      <c r="J15" s="73">
        <v>11238</v>
      </c>
    </row>
    <row r="16" spans="2:10" x14ac:dyDescent="0.25">
      <c r="B16" s="65"/>
      <c r="C16" s="55" t="s">
        <v>9</v>
      </c>
      <c r="D16" s="66"/>
      <c r="E16" s="42">
        <f t="shared" si="0"/>
        <v>62345.599999999999</v>
      </c>
      <c r="F16" s="63"/>
      <c r="G16" s="56"/>
      <c r="H16" s="63"/>
      <c r="I16" s="63"/>
      <c r="J16" s="43">
        <f>J17+J18</f>
        <v>77932</v>
      </c>
    </row>
    <row r="17" spans="2:10" x14ac:dyDescent="0.25">
      <c r="B17" s="69" t="s">
        <v>64</v>
      </c>
      <c r="C17" s="70" t="s">
        <v>113</v>
      </c>
      <c r="D17" s="71" t="s">
        <v>106</v>
      </c>
      <c r="E17" s="77">
        <v>2560</v>
      </c>
      <c r="F17" s="70" t="s">
        <v>57</v>
      </c>
      <c r="G17" s="71" t="s">
        <v>106</v>
      </c>
      <c r="H17" s="44"/>
      <c r="I17" s="44">
        <v>32224</v>
      </c>
      <c r="J17" s="46">
        <v>3200</v>
      </c>
    </row>
    <row r="18" spans="2:10" x14ac:dyDescent="0.25">
      <c r="B18" s="69" t="s">
        <v>65</v>
      </c>
      <c r="C18" s="70" t="s">
        <v>114</v>
      </c>
      <c r="D18" s="71" t="s">
        <v>106</v>
      </c>
      <c r="E18" s="78">
        <v>59785.599999999999</v>
      </c>
      <c r="F18" s="70" t="s">
        <v>57</v>
      </c>
      <c r="G18" s="71" t="s">
        <v>106</v>
      </c>
      <c r="H18" s="70"/>
      <c r="I18" s="70">
        <v>32224</v>
      </c>
      <c r="J18" s="79">
        <v>74732</v>
      </c>
    </row>
    <row r="19" spans="2:10" x14ac:dyDescent="0.25">
      <c r="B19" s="67"/>
      <c r="C19" s="55" t="s">
        <v>10</v>
      </c>
      <c r="D19" s="56" t="s">
        <v>106</v>
      </c>
      <c r="E19" s="42">
        <f t="shared" si="0"/>
        <v>160000</v>
      </c>
      <c r="F19" s="55"/>
      <c r="G19" s="56" t="s">
        <v>106</v>
      </c>
      <c r="H19" s="55"/>
      <c r="I19" s="55">
        <v>3223</v>
      </c>
      <c r="J19" s="41">
        <f>J20+J21</f>
        <v>200000</v>
      </c>
    </row>
    <row r="20" spans="2:10" x14ac:dyDescent="0.25">
      <c r="B20" s="69" t="s">
        <v>66</v>
      </c>
      <c r="C20" s="70" t="s">
        <v>11</v>
      </c>
      <c r="D20" s="71" t="s">
        <v>106</v>
      </c>
      <c r="E20" s="72">
        <f t="shared" si="0"/>
        <v>40000</v>
      </c>
      <c r="F20" s="70" t="s">
        <v>47</v>
      </c>
      <c r="G20" s="71" t="s">
        <v>108</v>
      </c>
      <c r="H20" s="70" t="s">
        <v>109</v>
      </c>
      <c r="I20" s="70">
        <v>32231</v>
      </c>
      <c r="J20" s="80">
        <v>50000</v>
      </c>
    </row>
    <row r="21" spans="2:10" x14ac:dyDescent="0.25">
      <c r="B21" s="69" t="s">
        <v>67</v>
      </c>
      <c r="C21" s="70" t="s">
        <v>12</v>
      </c>
      <c r="D21" s="71" t="s">
        <v>106</v>
      </c>
      <c r="E21" s="72">
        <f t="shared" si="0"/>
        <v>120000</v>
      </c>
      <c r="F21" s="70" t="s">
        <v>47</v>
      </c>
      <c r="G21" s="71" t="s">
        <v>47</v>
      </c>
      <c r="H21" s="70" t="s">
        <v>109</v>
      </c>
      <c r="I21" s="70">
        <v>32233</v>
      </c>
      <c r="J21" s="81">
        <v>150000</v>
      </c>
    </row>
    <row r="22" spans="2:10" ht="45" x14ac:dyDescent="0.25">
      <c r="B22" s="62"/>
      <c r="C22" s="61" t="s">
        <v>13</v>
      </c>
      <c r="D22" s="56" t="s">
        <v>106</v>
      </c>
      <c r="E22" s="42">
        <f t="shared" si="0"/>
        <v>27036.799999999999</v>
      </c>
      <c r="F22" s="55"/>
      <c r="G22" s="56" t="s">
        <v>106</v>
      </c>
      <c r="H22" s="55"/>
      <c r="I22" s="55">
        <v>3224</v>
      </c>
      <c r="J22" s="41">
        <f>J24+J23</f>
        <v>33796</v>
      </c>
    </row>
    <row r="23" spans="2:10" ht="46.5" customHeight="1" x14ac:dyDescent="0.25">
      <c r="B23" s="75" t="s">
        <v>68</v>
      </c>
      <c r="C23" s="76" t="s">
        <v>14</v>
      </c>
      <c r="D23" s="71" t="s">
        <v>106</v>
      </c>
      <c r="E23" s="72">
        <f t="shared" si="0"/>
        <v>3836.8</v>
      </c>
      <c r="F23" s="70" t="s">
        <v>57</v>
      </c>
      <c r="G23" s="71" t="s">
        <v>106</v>
      </c>
      <c r="H23" s="70"/>
      <c r="I23" s="70">
        <v>32241</v>
      </c>
      <c r="J23" s="79">
        <v>4796</v>
      </c>
    </row>
    <row r="24" spans="2:10" ht="42.75" customHeight="1" x14ac:dyDescent="0.25">
      <c r="B24" s="75" t="s">
        <v>69</v>
      </c>
      <c r="C24" s="76" t="s">
        <v>15</v>
      </c>
      <c r="D24" s="71" t="s">
        <v>106</v>
      </c>
      <c r="E24" s="72">
        <f t="shared" si="0"/>
        <v>23200</v>
      </c>
      <c r="F24" s="70" t="s">
        <v>57</v>
      </c>
      <c r="G24" s="71" t="s">
        <v>106</v>
      </c>
      <c r="H24" s="70"/>
      <c r="I24" s="70">
        <v>32242</v>
      </c>
      <c r="J24" s="79">
        <v>29000</v>
      </c>
    </row>
    <row r="25" spans="2:10" s="10" customFormat="1" x14ac:dyDescent="0.25">
      <c r="B25" s="67"/>
      <c r="C25" s="55" t="s">
        <v>16</v>
      </c>
      <c r="D25" s="56" t="s">
        <v>106</v>
      </c>
      <c r="E25" s="42">
        <f>E26</f>
        <v>13712</v>
      </c>
      <c r="F25" s="55" t="s">
        <v>57</v>
      </c>
      <c r="G25" s="56" t="s">
        <v>106</v>
      </c>
      <c r="H25" s="55"/>
      <c r="I25" s="55">
        <v>3225</v>
      </c>
      <c r="J25" s="41">
        <f>J26</f>
        <v>17140</v>
      </c>
    </row>
    <row r="26" spans="2:10" s="10" customFormat="1" x14ac:dyDescent="0.25">
      <c r="B26" s="82" t="s">
        <v>70</v>
      </c>
      <c r="C26" s="83" t="s">
        <v>48</v>
      </c>
      <c r="D26" s="71" t="s">
        <v>106</v>
      </c>
      <c r="E26" s="84">
        <v>13712</v>
      </c>
      <c r="F26" s="70" t="s">
        <v>57</v>
      </c>
      <c r="G26" s="71" t="s">
        <v>106</v>
      </c>
      <c r="H26" s="70"/>
      <c r="I26" s="83">
        <v>32251</v>
      </c>
      <c r="J26" s="85">
        <v>17140</v>
      </c>
    </row>
    <row r="27" spans="2:10" s="10" customFormat="1" ht="33" customHeight="1" x14ac:dyDescent="0.25">
      <c r="B27" s="62"/>
      <c r="C27" s="61" t="s">
        <v>51</v>
      </c>
      <c r="D27" s="56" t="s">
        <v>106</v>
      </c>
      <c r="E27" s="42">
        <f>E28</f>
        <v>991.2</v>
      </c>
      <c r="F27" s="55"/>
      <c r="G27" s="56" t="s">
        <v>106</v>
      </c>
      <c r="H27" s="55"/>
      <c r="I27" s="55">
        <v>3227</v>
      </c>
      <c r="J27" s="41">
        <f>J28</f>
        <v>1239</v>
      </c>
    </row>
    <row r="28" spans="2:10" x14ac:dyDescent="0.25">
      <c r="B28" s="82" t="s">
        <v>71</v>
      </c>
      <c r="C28" s="83" t="s">
        <v>52</v>
      </c>
      <c r="D28" s="71" t="s">
        <v>106</v>
      </c>
      <c r="E28" s="86">
        <f t="shared" ref="E28:E37" si="1">J28-J28*0.2</f>
        <v>991.2</v>
      </c>
      <c r="F28" s="70" t="s">
        <v>57</v>
      </c>
      <c r="G28" s="71" t="s">
        <v>106</v>
      </c>
      <c r="H28" s="87"/>
      <c r="I28" s="88">
        <v>32271</v>
      </c>
      <c r="J28" s="89">
        <v>1239</v>
      </c>
    </row>
    <row r="29" spans="2:10" s="10" customFormat="1" ht="45" x14ac:dyDescent="0.25">
      <c r="B29" s="62"/>
      <c r="C29" s="61" t="s">
        <v>17</v>
      </c>
      <c r="D29" s="56" t="s">
        <v>106</v>
      </c>
      <c r="E29" s="42">
        <f t="shared" si="1"/>
        <v>17760</v>
      </c>
      <c r="F29" s="55"/>
      <c r="G29" s="56" t="s">
        <v>106</v>
      </c>
      <c r="H29" s="55"/>
      <c r="I29" s="55">
        <v>3231</v>
      </c>
      <c r="J29" s="41">
        <f>J30+J31+J32+J33</f>
        <v>22200</v>
      </c>
    </row>
    <row r="30" spans="2:10" ht="18.75" customHeight="1" x14ac:dyDescent="0.25">
      <c r="B30" s="23" t="s">
        <v>72</v>
      </c>
      <c r="C30" s="6" t="s">
        <v>18</v>
      </c>
      <c r="D30" s="33" t="s">
        <v>106</v>
      </c>
      <c r="E30" s="49">
        <f t="shared" si="1"/>
        <v>11200</v>
      </c>
      <c r="F30" s="4" t="s">
        <v>57</v>
      </c>
      <c r="G30" s="33" t="s">
        <v>106</v>
      </c>
      <c r="H30" s="4"/>
      <c r="I30" s="4">
        <v>32311</v>
      </c>
      <c r="J30" s="47">
        <v>14000</v>
      </c>
    </row>
    <row r="31" spans="2:10" x14ac:dyDescent="0.25">
      <c r="B31" s="22" t="s">
        <v>73</v>
      </c>
      <c r="C31" s="4" t="s">
        <v>19</v>
      </c>
      <c r="D31" s="33" t="s">
        <v>106</v>
      </c>
      <c r="E31" s="49">
        <f t="shared" si="1"/>
        <v>1760</v>
      </c>
      <c r="F31" s="4" t="s">
        <v>57</v>
      </c>
      <c r="G31" s="33" t="s">
        <v>106</v>
      </c>
      <c r="H31" s="4"/>
      <c r="I31" s="4">
        <v>32312</v>
      </c>
      <c r="J31" s="47">
        <v>2200</v>
      </c>
    </row>
    <row r="32" spans="2:10" x14ac:dyDescent="0.25">
      <c r="B32" s="22" t="s">
        <v>74</v>
      </c>
      <c r="C32" s="4" t="s">
        <v>20</v>
      </c>
      <c r="D32" s="33" t="s">
        <v>106</v>
      </c>
      <c r="E32" s="49">
        <f t="shared" si="1"/>
        <v>1600</v>
      </c>
      <c r="F32" s="4" t="s">
        <v>57</v>
      </c>
      <c r="G32" s="33" t="s">
        <v>106</v>
      </c>
      <c r="H32" s="4"/>
      <c r="I32" s="4">
        <v>32313</v>
      </c>
      <c r="J32" s="47">
        <v>2000</v>
      </c>
    </row>
    <row r="33" spans="2:10" ht="30" x14ac:dyDescent="0.25">
      <c r="B33" s="23" t="s">
        <v>75</v>
      </c>
      <c r="C33" s="6" t="s">
        <v>21</v>
      </c>
      <c r="D33" s="33" t="s">
        <v>106</v>
      </c>
      <c r="E33" s="49">
        <f t="shared" si="1"/>
        <v>3200</v>
      </c>
      <c r="F33" s="4" t="s">
        <v>57</v>
      </c>
      <c r="G33" s="33" t="s">
        <v>106</v>
      </c>
      <c r="H33" s="4"/>
      <c r="I33" s="4">
        <v>32319</v>
      </c>
      <c r="J33" s="47">
        <v>4000</v>
      </c>
    </row>
    <row r="34" spans="2:10" s="10" customFormat="1" ht="30" x14ac:dyDescent="0.25">
      <c r="B34" s="62"/>
      <c r="C34" s="61" t="s">
        <v>22</v>
      </c>
      <c r="D34" s="56" t="s">
        <v>106</v>
      </c>
      <c r="E34" s="42">
        <f>E36+E35</f>
        <v>19240</v>
      </c>
      <c r="F34" s="55"/>
      <c r="G34" s="56" t="s">
        <v>106</v>
      </c>
      <c r="H34" s="55"/>
      <c r="I34" s="55">
        <v>3232</v>
      </c>
      <c r="J34" s="41">
        <f>J35+J36</f>
        <v>24050</v>
      </c>
    </row>
    <row r="35" spans="2:10" ht="45" x14ac:dyDescent="0.25">
      <c r="B35" s="23" t="s">
        <v>76</v>
      </c>
      <c r="C35" s="6" t="s">
        <v>100</v>
      </c>
      <c r="D35" s="33" t="s">
        <v>106</v>
      </c>
      <c r="E35" s="48">
        <f t="shared" si="1"/>
        <v>6400</v>
      </c>
      <c r="F35" s="4" t="s">
        <v>57</v>
      </c>
      <c r="G35" s="33" t="s">
        <v>106</v>
      </c>
      <c r="H35" s="4"/>
      <c r="I35" s="4">
        <v>32321</v>
      </c>
      <c r="J35" s="50">
        <v>8000</v>
      </c>
    </row>
    <row r="36" spans="2:10" ht="45" x14ac:dyDescent="0.25">
      <c r="B36" s="23" t="s">
        <v>77</v>
      </c>
      <c r="C36" s="6" t="s">
        <v>23</v>
      </c>
      <c r="D36" s="33" t="s">
        <v>106</v>
      </c>
      <c r="E36" s="48">
        <f t="shared" si="1"/>
        <v>12840</v>
      </c>
      <c r="F36" s="4" t="s">
        <v>57</v>
      </c>
      <c r="G36" s="33" t="s">
        <v>106</v>
      </c>
      <c r="H36" s="4"/>
      <c r="I36" s="4">
        <v>32322</v>
      </c>
      <c r="J36" s="50">
        <v>16050</v>
      </c>
    </row>
    <row r="37" spans="2:10" s="10" customFormat="1" ht="30" x14ac:dyDescent="0.25">
      <c r="B37" s="62"/>
      <c r="C37" s="61" t="s">
        <v>24</v>
      </c>
      <c r="D37" s="56" t="s">
        <v>106</v>
      </c>
      <c r="E37" s="42">
        <f t="shared" si="1"/>
        <v>4512</v>
      </c>
      <c r="F37" s="55"/>
      <c r="G37" s="56" t="s">
        <v>106</v>
      </c>
      <c r="H37" s="55"/>
      <c r="I37" s="55">
        <v>3233</v>
      </c>
      <c r="J37" s="41">
        <f>J38</f>
        <v>5640</v>
      </c>
    </row>
    <row r="38" spans="2:10" s="10" customFormat="1" x14ac:dyDescent="0.25">
      <c r="B38" s="24" t="s">
        <v>78</v>
      </c>
      <c r="C38" s="1" t="s">
        <v>49</v>
      </c>
      <c r="D38" s="33" t="s">
        <v>106</v>
      </c>
      <c r="E38" s="51">
        <v>4512</v>
      </c>
      <c r="F38" s="4" t="s">
        <v>57</v>
      </c>
      <c r="G38" s="33" t="s">
        <v>106</v>
      </c>
      <c r="H38" s="4"/>
      <c r="I38" s="1">
        <v>32331</v>
      </c>
      <c r="J38" s="52">
        <v>5640</v>
      </c>
    </row>
    <row r="39" spans="2:10" s="10" customFormat="1" x14ac:dyDescent="0.25">
      <c r="B39" s="67"/>
      <c r="C39" s="55" t="s">
        <v>25</v>
      </c>
      <c r="D39" s="56" t="s">
        <v>106</v>
      </c>
      <c r="E39" s="42">
        <f t="shared" ref="E39:E62" si="2">J39-J39*0.2</f>
        <v>38400</v>
      </c>
      <c r="F39" s="55"/>
      <c r="G39" s="56" t="s">
        <v>106</v>
      </c>
      <c r="H39" s="55"/>
      <c r="I39" s="55">
        <v>3234</v>
      </c>
      <c r="J39" s="41">
        <f>SUM(J40:J44)</f>
        <v>48000</v>
      </c>
    </row>
    <row r="40" spans="2:10" x14ac:dyDescent="0.25">
      <c r="B40" s="22" t="s">
        <v>79</v>
      </c>
      <c r="C40" s="4" t="s">
        <v>26</v>
      </c>
      <c r="D40" s="33" t="s">
        <v>106</v>
      </c>
      <c r="E40" s="48">
        <f t="shared" si="2"/>
        <v>10800</v>
      </c>
      <c r="F40" s="4" t="s">
        <v>57</v>
      </c>
      <c r="G40" s="33" t="s">
        <v>106</v>
      </c>
      <c r="H40" s="4"/>
      <c r="I40" s="4">
        <v>32341</v>
      </c>
      <c r="J40" s="50">
        <v>13500</v>
      </c>
    </row>
    <row r="41" spans="2:10" x14ac:dyDescent="0.25">
      <c r="B41" s="22" t="s">
        <v>80</v>
      </c>
      <c r="C41" s="4" t="s">
        <v>27</v>
      </c>
      <c r="D41" s="33" t="s">
        <v>106</v>
      </c>
      <c r="E41" s="48">
        <f t="shared" si="2"/>
        <v>19200</v>
      </c>
      <c r="F41" s="4" t="s">
        <v>57</v>
      </c>
      <c r="G41" s="33" t="s">
        <v>106</v>
      </c>
      <c r="H41" s="4"/>
      <c r="I41" s="4">
        <v>32342</v>
      </c>
      <c r="J41" s="50">
        <v>24000</v>
      </c>
    </row>
    <row r="42" spans="2:10" x14ac:dyDescent="0.25">
      <c r="B42" s="22" t="s">
        <v>81</v>
      </c>
      <c r="C42" s="4" t="s">
        <v>28</v>
      </c>
      <c r="D42" s="33" t="s">
        <v>106</v>
      </c>
      <c r="E42" s="48">
        <f t="shared" si="2"/>
        <v>1600</v>
      </c>
      <c r="F42" s="4" t="s">
        <v>57</v>
      </c>
      <c r="G42" s="33" t="s">
        <v>106</v>
      </c>
      <c r="H42" s="4"/>
      <c r="I42" s="4">
        <v>32343</v>
      </c>
      <c r="J42" s="50">
        <v>2000</v>
      </c>
    </row>
    <row r="43" spans="2:10" x14ac:dyDescent="0.25">
      <c r="B43" s="22" t="s">
        <v>82</v>
      </c>
      <c r="C43" s="4" t="s">
        <v>29</v>
      </c>
      <c r="D43" s="33" t="s">
        <v>106</v>
      </c>
      <c r="E43" s="48">
        <f t="shared" si="2"/>
        <v>5600</v>
      </c>
      <c r="F43" s="4" t="s">
        <v>57</v>
      </c>
      <c r="G43" s="33" t="s">
        <v>106</v>
      </c>
      <c r="H43" s="4"/>
      <c r="I43" s="4">
        <v>32344</v>
      </c>
      <c r="J43" s="50">
        <v>7000</v>
      </c>
    </row>
    <row r="44" spans="2:10" x14ac:dyDescent="0.25">
      <c r="B44" s="25" t="s">
        <v>83</v>
      </c>
      <c r="C44" s="7" t="s">
        <v>30</v>
      </c>
      <c r="D44" s="33" t="s">
        <v>106</v>
      </c>
      <c r="E44" s="53">
        <f t="shared" si="2"/>
        <v>1200</v>
      </c>
      <c r="F44" s="4" t="s">
        <v>57</v>
      </c>
      <c r="G44" s="33" t="s">
        <v>106</v>
      </c>
      <c r="H44" s="7"/>
      <c r="I44" s="7">
        <v>32349</v>
      </c>
      <c r="J44" s="54">
        <v>1500</v>
      </c>
    </row>
    <row r="45" spans="2:10" s="10" customFormat="1" x14ac:dyDescent="0.25">
      <c r="B45" s="68"/>
      <c r="C45" s="57" t="s">
        <v>31</v>
      </c>
      <c r="D45" s="56" t="s">
        <v>106</v>
      </c>
      <c r="E45" s="58">
        <f>E46</f>
        <v>5856</v>
      </c>
      <c r="F45" s="55"/>
      <c r="G45" s="56" t="s">
        <v>106</v>
      </c>
      <c r="H45" s="59"/>
      <c r="I45" s="59">
        <v>3236</v>
      </c>
      <c r="J45" s="60">
        <f>J46</f>
        <v>7320</v>
      </c>
    </row>
    <row r="46" spans="2:10" ht="45" x14ac:dyDescent="0.25">
      <c r="B46" s="26" t="s">
        <v>84</v>
      </c>
      <c r="C46" s="9" t="s">
        <v>32</v>
      </c>
      <c r="D46" s="33" t="s">
        <v>106</v>
      </c>
      <c r="E46" s="48">
        <f t="shared" si="2"/>
        <v>5856</v>
      </c>
      <c r="F46" s="4" t="s">
        <v>57</v>
      </c>
      <c r="G46" s="33" t="s">
        <v>106</v>
      </c>
      <c r="H46" s="4"/>
      <c r="I46" s="4">
        <v>32361</v>
      </c>
      <c r="J46" s="47">
        <v>7320</v>
      </c>
    </row>
    <row r="47" spans="2:10" s="10" customFormat="1" ht="30" x14ac:dyDescent="0.25">
      <c r="B47" s="62"/>
      <c r="C47" s="61" t="s">
        <v>33</v>
      </c>
      <c r="D47" s="56" t="s">
        <v>106</v>
      </c>
      <c r="E47" s="42">
        <f>E49+E48</f>
        <v>118832</v>
      </c>
      <c r="F47" s="55"/>
      <c r="G47" s="56" t="s">
        <v>106</v>
      </c>
      <c r="H47" s="55"/>
      <c r="I47" s="55">
        <v>3237</v>
      </c>
      <c r="J47" s="41">
        <f>J48+J49</f>
        <v>148540</v>
      </c>
    </row>
    <row r="48" spans="2:10" x14ac:dyDescent="0.25">
      <c r="B48" s="26" t="s">
        <v>85</v>
      </c>
      <c r="C48" s="9" t="s">
        <v>111</v>
      </c>
      <c r="D48" s="33" t="s">
        <v>106</v>
      </c>
      <c r="E48" s="12">
        <f t="shared" si="2"/>
        <v>28000</v>
      </c>
      <c r="F48" s="4" t="s">
        <v>57</v>
      </c>
      <c r="G48" s="33" t="s">
        <v>106</v>
      </c>
      <c r="H48" s="4"/>
      <c r="I48" s="4">
        <v>32372</v>
      </c>
      <c r="J48" s="5">
        <v>35000</v>
      </c>
    </row>
    <row r="49" spans="2:10" x14ac:dyDescent="0.25">
      <c r="B49" s="26" t="s">
        <v>86</v>
      </c>
      <c r="C49" s="6" t="s">
        <v>115</v>
      </c>
      <c r="D49" s="33" t="s">
        <v>106</v>
      </c>
      <c r="E49" s="12">
        <f t="shared" si="2"/>
        <v>90832</v>
      </c>
      <c r="F49" s="4" t="s">
        <v>57</v>
      </c>
      <c r="G49" s="33"/>
      <c r="H49" s="4"/>
      <c r="I49" s="4">
        <v>323721</v>
      </c>
      <c r="J49" s="5">
        <v>113540</v>
      </c>
    </row>
    <row r="50" spans="2:10" s="10" customFormat="1" x14ac:dyDescent="0.25">
      <c r="B50" s="62"/>
      <c r="C50" s="61" t="s">
        <v>34</v>
      </c>
      <c r="D50" s="56" t="s">
        <v>106</v>
      </c>
      <c r="E50" s="42">
        <f t="shared" si="2"/>
        <v>6000</v>
      </c>
      <c r="F50" s="55"/>
      <c r="G50" s="56" t="s">
        <v>106</v>
      </c>
      <c r="H50" s="55"/>
      <c r="I50" s="55">
        <v>3238</v>
      </c>
      <c r="J50" s="41">
        <f>J51</f>
        <v>7500</v>
      </c>
    </row>
    <row r="51" spans="2:10" ht="43.5" customHeight="1" x14ac:dyDescent="0.25">
      <c r="B51" s="23" t="s">
        <v>87</v>
      </c>
      <c r="C51" s="6" t="s">
        <v>35</v>
      </c>
      <c r="D51" s="33" t="s">
        <v>106</v>
      </c>
      <c r="E51" s="12">
        <f t="shared" si="2"/>
        <v>6000</v>
      </c>
      <c r="F51" s="4" t="s">
        <v>57</v>
      </c>
      <c r="G51" s="33" t="s">
        <v>106</v>
      </c>
      <c r="H51" s="4"/>
      <c r="I51" s="4">
        <v>3238</v>
      </c>
      <c r="J51" s="5">
        <v>7500</v>
      </c>
    </row>
    <row r="52" spans="2:10" x14ac:dyDescent="0.25">
      <c r="B52" s="23"/>
      <c r="C52" s="6"/>
      <c r="D52" s="33" t="s">
        <v>106</v>
      </c>
      <c r="E52" s="12">
        <f t="shared" si="2"/>
        <v>0</v>
      </c>
      <c r="F52" s="4"/>
      <c r="G52" s="33" t="s">
        <v>106</v>
      </c>
      <c r="H52" s="4"/>
      <c r="I52" s="4"/>
      <c r="J52" s="5"/>
    </row>
    <row r="53" spans="2:10" x14ac:dyDescent="0.25">
      <c r="B53" s="23"/>
      <c r="C53" s="6"/>
      <c r="D53" s="33" t="s">
        <v>106</v>
      </c>
      <c r="E53" s="12"/>
      <c r="F53" s="4"/>
      <c r="G53" s="33" t="s">
        <v>106</v>
      </c>
      <c r="H53" s="4"/>
      <c r="I53" s="4"/>
      <c r="J53" s="5"/>
    </row>
    <row r="54" spans="2:10" s="10" customFormat="1" x14ac:dyDescent="0.25">
      <c r="B54" s="62"/>
      <c r="C54" s="61" t="s">
        <v>36</v>
      </c>
      <c r="D54" s="56" t="s">
        <v>106</v>
      </c>
      <c r="E54" s="42">
        <f t="shared" si="2"/>
        <v>14288</v>
      </c>
      <c r="F54" s="55"/>
      <c r="G54" s="56" t="s">
        <v>106</v>
      </c>
      <c r="H54" s="55"/>
      <c r="I54" s="55">
        <v>3239</v>
      </c>
      <c r="J54" s="41">
        <f>SUM(J55:J61)</f>
        <v>17860</v>
      </c>
    </row>
    <row r="55" spans="2:10" ht="30" x14ac:dyDescent="0.25">
      <c r="B55" s="23" t="s">
        <v>88</v>
      </c>
      <c r="C55" s="6" t="s">
        <v>37</v>
      </c>
      <c r="D55" s="33" t="s">
        <v>106</v>
      </c>
      <c r="E55" s="12">
        <f t="shared" si="2"/>
        <v>5600</v>
      </c>
      <c r="F55" s="4" t="s">
        <v>57</v>
      </c>
      <c r="G55" s="33" t="s">
        <v>106</v>
      </c>
      <c r="H55" s="4"/>
      <c r="I55" s="4">
        <v>32399</v>
      </c>
      <c r="J55" s="5">
        <v>7000</v>
      </c>
    </row>
    <row r="56" spans="2:10" ht="30" x14ac:dyDescent="0.25">
      <c r="B56" s="23" t="s">
        <v>89</v>
      </c>
      <c r="C56" s="6" t="s">
        <v>38</v>
      </c>
      <c r="D56" s="33" t="s">
        <v>106</v>
      </c>
      <c r="E56" s="12">
        <f t="shared" si="2"/>
        <v>3280</v>
      </c>
      <c r="F56" s="4" t="s">
        <v>57</v>
      </c>
      <c r="G56" s="33" t="s">
        <v>106</v>
      </c>
      <c r="H56" s="4"/>
      <c r="I56" s="4">
        <v>32399</v>
      </c>
      <c r="J56" s="5">
        <v>4100</v>
      </c>
    </row>
    <row r="57" spans="2:10" ht="30" x14ac:dyDescent="0.25">
      <c r="B57" s="23" t="s">
        <v>90</v>
      </c>
      <c r="C57" s="6" t="s">
        <v>39</v>
      </c>
      <c r="D57" s="33" t="s">
        <v>106</v>
      </c>
      <c r="E57" s="12">
        <f t="shared" si="2"/>
        <v>2848</v>
      </c>
      <c r="F57" s="4" t="s">
        <v>57</v>
      </c>
      <c r="G57" s="33" t="s">
        <v>106</v>
      </c>
      <c r="H57" s="4"/>
      <c r="I57" s="4">
        <v>32399</v>
      </c>
      <c r="J57" s="5">
        <v>3560</v>
      </c>
    </row>
    <row r="58" spans="2:10" ht="30" x14ac:dyDescent="0.25">
      <c r="B58" s="23" t="s">
        <v>91</v>
      </c>
      <c r="C58" s="6" t="s">
        <v>41</v>
      </c>
      <c r="D58" s="33" t="s">
        <v>106</v>
      </c>
      <c r="E58" s="12">
        <f t="shared" si="2"/>
        <v>800</v>
      </c>
      <c r="F58" s="4" t="s">
        <v>57</v>
      </c>
      <c r="G58" s="33" t="s">
        <v>106</v>
      </c>
      <c r="H58" s="4"/>
      <c r="I58" s="4">
        <v>32399</v>
      </c>
      <c r="J58" s="5">
        <v>1000</v>
      </c>
    </row>
    <row r="59" spans="2:10" ht="45" x14ac:dyDescent="0.25">
      <c r="B59" s="23" t="s">
        <v>92</v>
      </c>
      <c r="C59" s="6" t="s">
        <v>40</v>
      </c>
      <c r="D59" s="33" t="s">
        <v>106</v>
      </c>
      <c r="E59" s="12">
        <f t="shared" si="2"/>
        <v>1600</v>
      </c>
      <c r="F59" s="4" t="s">
        <v>57</v>
      </c>
      <c r="G59" s="33" t="s">
        <v>106</v>
      </c>
      <c r="H59" s="4"/>
      <c r="I59" s="4">
        <v>32399</v>
      </c>
      <c r="J59" s="5">
        <v>2000</v>
      </c>
    </row>
    <row r="60" spans="2:10" x14ac:dyDescent="0.25">
      <c r="B60" s="22"/>
      <c r="C60" s="4"/>
      <c r="D60" s="33" t="s">
        <v>106</v>
      </c>
      <c r="E60" s="12"/>
      <c r="F60" s="4"/>
      <c r="G60" s="33" t="s">
        <v>106</v>
      </c>
      <c r="H60" s="4"/>
      <c r="I60" s="4"/>
      <c r="J60" s="5"/>
    </row>
    <row r="61" spans="2:10" x14ac:dyDescent="0.25">
      <c r="B61" s="22" t="s">
        <v>93</v>
      </c>
      <c r="C61" s="4" t="s">
        <v>42</v>
      </c>
      <c r="D61" s="33" t="s">
        <v>106</v>
      </c>
      <c r="E61" s="12">
        <f t="shared" si="2"/>
        <v>160</v>
      </c>
      <c r="F61" s="4" t="s">
        <v>57</v>
      </c>
      <c r="G61" s="33" t="s">
        <v>106</v>
      </c>
      <c r="H61" s="4"/>
      <c r="I61" s="4">
        <v>32399</v>
      </c>
      <c r="J61" s="5">
        <v>200</v>
      </c>
    </row>
    <row r="62" spans="2:10" s="10" customFormat="1" x14ac:dyDescent="0.25">
      <c r="B62" s="62"/>
      <c r="C62" s="61" t="s">
        <v>43</v>
      </c>
      <c r="D62" s="56" t="s">
        <v>106</v>
      </c>
      <c r="E62" s="42">
        <f t="shared" si="2"/>
        <v>992</v>
      </c>
      <c r="F62" s="55"/>
      <c r="G62" s="56" t="s">
        <v>106</v>
      </c>
      <c r="H62" s="55"/>
      <c r="I62" s="55">
        <v>3293</v>
      </c>
      <c r="J62" s="41">
        <f>J63</f>
        <v>1240</v>
      </c>
    </row>
    <row r="63" spans="2:10" s="10" customFormat="1" x14ac:dyDescent="0.25">
      <c r="B63" s="27" t="s">
        <v>94</v>
      </c>
      <c r="C63" s="13" t="s">
        <v>50</v>
      </c>
      <c r="D63" s="71" t="s">
        <v>106</v>
      </c>
      <c r="E63" s="15">
        <v>992</v>
      </c>
      <c r="F63" s="70" t="s">
        <v>57</v>
      </c>
      <c r="G63" s="71" t="s">
        <v>106</v>
      </c>
      <c r="H63" s="70"/>
      <c r="I63" s="14">
        <v>32931</v>
      </c>
      <c r="J63" s="16">
        <v>1240</v>
      </c>
    </row>
    <row r="64" spans="2:10" s="10" customFormat="1" ht="30" x14ac:dyDescent="0.25">
      <c r="B64" s="62"/>
      <c r="C64" s="61" t="s">
        <v>44</v>
      </c>
      <c r="D64" s="56" t="s">
        <v>106</v>
      </c>
      <c r="E64" s="42">
        <f t="shared" ref="E64:E69" si="3">J64-J64*0.2</f>
        <v>4352</v>
      </c>
      <c r="F64" s="55"/>
      <c r="G64" s="56" t="s">
        <v>106</v>
      </c>
      <c r="H64" s="55"/>
      <c r="I64" s="55">
        <v>3299</v>
      </c>
      <c r="J64" s="41">
        <f>J65</f>
        <v>5440</v>
      </c>
    </row>
    <row r="65" spans="2:10" s="8" customFormat="1" x14ac:dyDescent="0.25">
      <c r="B65" s="22" t="s">
        <v>95</v>
      </c>
      <c r="C65" s="4" t="s">
        <v>116</v>
      </c>
      <c r="D65" s="33" t="s">
        <v>106</v>
      </c>
      <c r="E65" s="12">
        <f t="shared" si="3"/>
        <v>4352</v>
      </c>
      <c r="F65" s="4" t="s">
        <v>57</v>
      </c>
      <c r="G65" s="33" t="s">
        <v>106</v>
      </c>
      <c r="H65" s="4"/>
      <c r="I65" s="4">
        <v>32991</v>
      </c>
      <c r="J65" s="5">
        <v>5440</v>
      </c>
    </row>
    <row r="66" spans="2:10" s="10" customFormat="1" ht="30" x14ac:dyDescent="0.25">
      <c r="B66" s="62"/>
      <c r="C66" s="61" t="s">
        <v>45</v>
      </c>
      <c r="D66" s="56" t="s">
        <v>106</v>
      </c>
      <c r="E66" s="42">
        <f t="shared" si="3"/>
        <v>32000</v>
      </c>
      <c r="F66" s="55"/>
      <c r="G66" s="56" t="s">
        <v>106</v>
      </c>
      <c r="H66" s="55"/>
      <c r="I66" s="55">
        <v>4221</v>
      </c>
      <c r="J66" s="41">
        <f>SUM(J67:J69)</f>
        <v>40000</v>
      </c>
    </row>
    <row r="67" spans="2:10" s="10" customFormat="1" ht="30" x14ac:dyDescent="0.25">
      <c r="B67" s="28" t="s">
        <v>96</v>
      </c>
      <c r="C67" s="17" t="s">
        <v>54</v>
      </c>
      <c r="D67" s="33" t="s">
        <v>106</v>
      </c>
      <c r="E67" s="18">
        <f t="shared" si="3"/>
        <v>16000</v>
      </c>
      <c r="F67" s="4" t="s">
        <v>57</v>
      </c>
      <c r="G67" s="33" t="s">
        <v>106</v>
      </c>
      <c r="H67" s="4"/>
      <c r="I67" s="14">
        <v>42211</v>
      </c>
      <c r="J67" s="16">
        <v>20000</v>
      </c>
    </row>
    <row r="68" spans="2:10" s="10" customFormat="1" x14ac:dyDescent="0.25">
      <c r="B68" s="28" t="s">
        <v>97</v>
      </c>
      <c r="C68" s="17" t="s">
        <v>55</v>
      </c>
      <c r="D68" s="33" t="s">
        <v>106</v>
      </c>
      <c r="E68" s="18">
        <f t="shared" si="3"/>
        <v>9600</v>
      </c>
      <c r="F68" s="4" t="s">
        <v>57</v>
      </c>
      <c r="G68" s="33" t="s">
        <v>106</v>
      </c>
      <c r="H68" s="4"/>
      <c r="I68" s="14">
        <v>4222</v>
      </c>
      <c r="J68" s="16">
        <v>12000</v>
      </c>
    </row>
    <row r="69" spans="2:10" s="10" customFormat="1" x14ac:dyDescent="0.25">
      <c r="B69" s="28" t="s">
        <v>98</v>
      </c>
      <c r="C69" s="17" t="s">
        <v>56</v>
      </c>
      <c r="D69" s="33" t="s">
        <v>106</v>
      </c>
      <c r="E69" s="18">
        <f t="shared" si="3"/>
        <v>6400</v>
      </c>
      <c r="F69" s="4" t="s">
        <v>57</v>
      </c>
      <c r="G69" s="33" t="s">
        <v>106</v>
      </c>
      <c r="H69" s="4"/>
      <c r="I69" s="14">
        <v>42219</v>
      </c>
      <c r="J69" s="16">
        <v>8000</v>
      </c>
    </row>
    <row r="70" spans="2:10" s="10" customFormat="1" ht="30" x14ac:dyDescent="0.25">
      <c r="B70" s="62"/>
      <c r="C70" s="61" t="s">
        <v>53</v>
      </c>
      <c r="D70" s="56" t="s">
        <v>106</v>
      </c>
      <c r="E70" s="42"/>
      <c r="F70" s="55"/>
      <c r="G70" s="56" t="s">
        <v>106</v>
      </c>
      <c r="H70" s="55"/>
      <c r="I70" s="55"/>
      <c r="J70" s="41"/>
    </row>
    <row r="71" spans="2:10" s="10" customFormat="1" x14ac:dyDescent="0.25">
      <c r="B71" s="38"/>
      <c r="C71"/>
      <c r="D71" s="33" t="s">
        <v>106</v>
      </c>
      <c r="E71" s="2"/>
      <c r="F71"/>
      <c r="G71" s="33" t="s">
        <v>106</v>
      </c>
      <c r="H71"/>
      <c r="I71"/>
      <c r="J71"/>
    </row>
    <row r="72" spans="2:10" s="10" customFormat="1" x14ac:dyDescent="0.25">
      <c r="B72" s="90"/>
      <c r="C72" s="91"/>
      <c r="D72" s="71" t="s">
        <v>106</v>
      </c>
      <c r="E72" s="45"/>
      <c r="F72" s="44"/>
      <c r="G72" s="71" t="s">
        <v>106</v>
      </c>
      <c r="H72" s="44"/>
      <c r="I72" s="44"/>
      <c r="J72" s="46"/>
    </row>
    <row r="73" spans="2:10" s="10" customFormat="1" x14ac:dyDescent="0.25">
      <c r="B73" s="29"/>
      <c r="C73" s="11"/>
      <c r="D73" s="33"/>
      <c r="E73" s="31"/>
      <c r="F73"/>
      <c r="G73" s="33"/>
      <c r="H73"/>
      <c r="I73" s="11"/>
      <c r="J73" s="30"/>
    </row>
    <row r="74" spans="2:10" ht="15.75" x14ac:dyDescent="0.25">
      <c r="B74" s="19"/>
      <c r="C74" s="19" t="s">
        <v>46</v>
      </c>
      <c r="D74" s="20">
        <f t="shared" ref="D74" si="4">-D75</f>
        <v>0</v>
      </c>
      <c r="E74" s="40">
        <f>SUM(E10,E17,E19,E22,E25,E27,E29,E34,E37,E39,E45,E47,E50,E54,E62,E64,E66,E70,E72,)</f>
        <v>505922.4</v>
      </c>
      <c r="F74" s="21">
        <f t="shared" ref="F74:H74" si="5">SUM(F10,F17,F19,F22,F25,F29,F34,F37,F39,F45,F47,F50,F54,F62,F64,F66,F71,F72,)</f>
        <v>0</v>
      </c>
      <c r="G74" s="21">
        <f t="shared" si="5"/>
        <v>0</v>
      </c>
      <c r="H74" s="21">
        <f t="shared" si="5"/>
        <v>0</v>
      </c>
      <c r="I74" s="39" t="s">
        <v>112</v>
      </c>
      <c r="J74" s="21">
        <f>SUM(J10,J17,J19,J22,J25,J27,J29,J34,J37,J39,J45,J47,J50,J54,J62,J64,J66,J71,J72,)</f>
        <v>632403</v>
      </c>
    </row>
    <row r="75" spans="2:10" x14ac:dyDescent="0.25">
      <c r="I75" s="8"/>
    </row>
    <row r="76" spans="2:10" ht="13.5" customHeight="1" x14ac:dyDescent="0.25">
      <c r="I76" s="8"/>
    </row>
    <row r="77" spans="2:10" hidden="1" x14ac:dyDescent="0.25"/>
    <row r="78" spans="2:10" hidden="1" x14ac:dyDescent="0.25"/>
    <row r="79" spans="2:10" hidden="1" x14ac:dyDescent="0.25"/>
    <row r="81" spans="5:10" x14ac:dyDescent="0.25">
      <c r="E81" s="2" t="s">
        <v>120</v>
      </c>
      <c r="I81" s="95" t="s">
        <v>103</v>
      </c>
      <c r="J81" s="95"/>
    </row>
    <row r="82" spans="5:10" x14ac:dyDescent="0.25">
      <c r="I82" s="95" t="s">
        <v>104</v>
      </c>
      <c r="J82" s="95"/>
    </row>
    <row r="83" spans="5:10" ht="31.5" customHeight="1" x14ac:dyDescent="0.25"/>
    <row r="84" spans="5:10" x14ac:dyDescent="0.25">
      <c r="E84" s="32" t="s">
        <v>121</v>
      </c>
      <c r="I84" s="96" t="s">
        <v>122</v>
      </c>
      <c r="J84" s="96"/>
    </row>
  </sheetData>
  <mergeCells count="4">
    <mergeCell ref="B7:J7"/>
    <mergeCell ref="I81:J81"/>
    <mergeCell ref="I82:J82"/>
    <mergeCell ref="I84:J84"/>
  </mergeCells>
  <pageMargins left="0.25" right="0.25" top="0.75" bottom="0.75" header="0.3" footer="0.3"/>
  <pageSetup paperSize="9" scale="75" orientation="landscape" horizontalDpi="4294967293" r:id="rId1"/>
  <rowBreaks count="1" manualBreakCount="1">
    <brk id="24" max="1638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</dc:creator>
  <cp:lastModifiedBy>Dodo</cp:lastModifiedBy>
  <cp:lastPrinted>2017-12-07T11:43:52Z</cp:lastPrinted>
  <dcterms:created xsi:type="dcterms:W3CDTF">2015-11-09T11:40:24Z</dcterms:created>
  <dcterms:modified xsi:type="dcterms:W3CDTF">2018-01-22T20:06:33Z</dcterms:modified>
</cp:coreProperties>
</file>